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внутрен.взаимств." sheetId="11" r:id="rId1"/>
    <sheet name="Лист3" sheetId="30" r:id="rId2"/>
  </sheets>
  <definedNames>
    <definedName name="_xlnm.Print_Area" localSheetId="0">внутрен.взаимств.!$A$1:$G$22</definedName>
  </definedNames>
  <calcPr calcId="124519"/>
</workbook>
</file>

<file path=xl/calcChain.xml><?xml version="1.0" encoding="utf-8"?>
<calcChain xmlns="http://schemas.openxmlformats.org/spreadsheetml/2006/main">
  <c r="D18" i="11"/>
  <c r="E18" s="1"/>
  <c r="C20"/>
  <c r="C16"/>
  <c r="D14"/>
  <c r="C14"/>
  <c r="C21"/>
  <c r="E22" l="1"/>
  <c r="E21"/>
  <c r="E20"/>
  <c r="E17"/>
  <c r="E16"/>
  <c r="D19"/>
  <c r="D13"/>
  <c r="F14"/>
  <c r="F13" s="1"/>
  <c r="G19"/>
  <c r="F19"/>
  <c r="G14"/>
  <c r="G13" s="1"/>
  <c r="C19"/>
  <c r="C13"/>
  <c r="E14" l="1"/>
  <c r="E13" s="1"/>
  <c r="E19"/>
</calcChain>
</file>

<file path=xl/sharedStrings.xml><?xml version="1.0" encoding="utf-8"?>
<sst xmlns="http://schemas.openxmlformats.org/spreadsheetml/2006/main" count="27" uniqueCount="25">
  <si>
    <t>№ п/п</t>
  </si>
  <si>
    <t>Внутренние заимствования</t>
  </si>
  <si>
    <t>Кредитные договоры, заключенные от имени городского округа "Город Кызыл Республики Тыва"</t>
  </si>
  <si>
    <t>1.1.</t>
  </si>
  <si>
    <t>Привлечение средств</t>
  </si>
  <si>
    <t>а) бюджетные кредиты от других бюджетов</t>
  </si>
  <si>
    <t>а) кредиты кредитных организаций</t>
  </si>
  <si>
    <t>б) 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</si>
  <si>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1.2.</t>
  </si>
  <si>
    <t>Погашение основной суммы долга</t>
  </si>
  <si>
    <t>б) кредиты кредитных организаций</t>
  </si>
  <si>
    <t>в) 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</si>
  <si>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2017 год</t>
  </si>
  <si>
    <t>2018 год</t>
  </si>
  <si>
    <t>2019 год</t>
  </si>
  <si>
    <t>Программа муниципальных внутренних заимствований городского округа "Город Кызыл Республики Тыва" на 2017-2019 годы</t>
  </si>
  <si>
    <t>Приложение 14</t>
  </si>
  <si>
    <t>от 28 декабря 2016 г. № 305"</t>
  </si>
  <si>
    <t>Изменения (+;-)</t>
  </si>
  <si>
    <t>Утверждено на год</t>
  </si>
  <si>
    <t xml:space="preserve">в) 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</si>
  <si>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>Сумма с учетом изменений</t>
  </si>
  <si>
    <t>Приложение 6</t>
  </si>
  <si>
    <t>к решению Хурала представителей города Кызыла</t>
  </si>
  <si>
    <t>от 27 декабря 2017 года №384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</si>
</sst>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2" fontId="2" fillId="0" borderId="0" xfId="0" applyNumberFormat="1" applyFont="1"/>
    <xf numFmtId="0" fontId="3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B7" sqref="B7:G7"/>
    </sheetView>
  </sheetViews>
  <sheetFormatPr defaultRowHeight="18.75"/>
  <cols>
    <col min="1" max="1" width="9.140625" style="1"/>
    <col min="2" max="2" width="57.42578125" style="1" customWidth="1"/>
    <col min="3" max="7" width="14.140625" style="1" customWidth="1"/>
    <col min="8" max="8" width="14.5703125" style="1" customWidth="1"/>
    <col min="9" max="16384" width="9.140625" style="1"/>
  </cols>
  <sheetData>
    <row r="1" spans="1:7" ht="18.75" customHeight="1">
      <c r="C1" s="26" t="s">
        <v>22</v>
      </c>
      <c r="D1" s="26"/>
      <c r="E1" s="26"/>
      <c r="F1" s="26"/>
      <c r="G1" s="26"/>
    </row>
    <row r="2" spans="1:7" ht="18.75" customHeight="1">
      <c r="B2" s="28" t="s">
        <v>23</v>
      </c>
      <c r="C2" s="28"/>
      <c r="D2" s="28"/>
      <c r="E2" s="28"/>
      <c r="F2" s="28"/>
      <c r="G2" s="28"/>
    </row>
    <row r="3" spans="1:7">
      <c r="B3" s="27" t="s">
        <v>24</v>
      </c>
      <c r="C3" s="27"/>
      <c r="D3" s="27"/>
      <c r="E3" s="27"/>
      <c r="F3" s="27"/>
      <c r="G3" s="27"/>
    </row>
    <row r="4" spans="1:7">
      <c r="B4" s="27" t="s">
        <v>16</v>
      </c>
      <c r="C4" s="27"/>
      <c r="D4" s="27"/>
      <c r="E4" s="27"/>
      <c r="F4" s="27"/>
      <c r="G4" s="27"/>
    </row>
    <row r="5" spans="1:7">
      <c r="B5" s="27" t="s">
        <v>23</v>
      </c>
      <c r="C5" s="27"/>
      <c r="D5" s="27"/>
      <c r="E5" s="27"/>
      <c r="F5" s="27"/>
      <c r="G5" s="27"/>
    </row>
    <row r="6" spans="1:7" ht="18" customHeight="1">
      <c r="B6" s="27" t="s">
        <v>17</v>
      </c>
      <c r="C6" s="27"/>
      <c r="D6" s="27"/>
      <c r="E6" s="27"/>
      <c r="F6" s="27"/>
      <c r="G6" s="27"/>
    </row>
    <row r="7" spans="1:7">
      <c r="B7" s="27"/>
      <c r="C7" s="27"/>
      <c r="D7" s="27"/>
      <c r="E7" s="27"/>
      <c r="F7" s="27"/>
      <c r="G7" s="27"/>
    </row>
    <row r="8" spans="1:7">
      <c r="B8" s="6"/>
      <c r="C8" s="6"/>
      <c r="D8" s="6"/>
      <c r="E8" s="6"/>
      <c r="F8" s="6"/>
      <c r="G8" s="6"/>
    </row>
    <row r="9" spans="1:7" ht="45.75" customHeight="1">
      <c r="A9" s="25" t="s">
        <v>15</v>
      </c>
      <c r="B9" s="25"/>
      <c r="C9" s="25"/>
      <c r="D9" s="25"/>
      <c r="E9" s="25"/>
      <c r="F9" s="25"/>
      <c r="G9" s="25"/>
    </row>
    <row r="11" spans="1:7" ht="30" customHeight="1">
      <c r="A11" s="23" t="s">
        <v>0</v>
      </c>
      <c r="B11" s="23" t="s">
        <v>1</v>
      </c>
      <c r="C11" s="18" t="s">
        <v>12</v>
      </c>
      <c r="D11" s="19"/>
      <c r="E11" s="20"/>
      <c r="F11" s="21" t="s">
        <v>13</v>
      </c>
      <c r="G11" s="21" t="s">
        <v>14</v>
      </c>
    </row>
    <row r="12" spans="1:7" ht="53.25" customHeight="1">
      <c r="A12" s="24"/>
      <c r="B12" s="24"/>
      <c r="C12" s="7" t="s">
        <v>19</v>
      </c>
      <c r="D12" s="7" t="s">
        <v>18</v>
      </c>
      <c r="E12" s="7" t="s">
        <v>21</v>
      </c>
      <c r="F12" s="22"/>
      <c r="G12" s="22"/>
    </row>
    <row r="13" spans="1:7" ht="32.25">
      <c r="A13" s="8">
        <v>1</v>
      </c>
      <c r="B13" s="9" t="s">
        <v>2</v>
      </c>
      <c r="C13" s="10">
        <f t="shared" ref="C13:E13" si="0">C14</f>
        <v>733851.8</v>
      </c>
      <c r="D13" s="10">
        <f t="shared" si="0"/>
        <v>60932</v>
      </c>
      <c r="E13" s="10">
        <f t="shared" si="0"/>
        <v>794783.8</v>
      </c>
      <c r="F13" s="10">
        <f t="shared" ref="F13:G13" si="1">F14</f>
        <v>387400</v>
      </c>
      <c r="G13" s="10">
        <f t="shared" si="1"/>
        <v>213701.6</v>
      </c>
    </row>
    <row r="14" spans="1:7">
      <c r="A14" s="8" t="s">
        <v>3</v>
      </c>
      <c r="B14" s="11" t="s">
        <v>4</v>
      </c>
      <c r="C14" s="10">
        <f>C15+C16+C17+C18</f>
        <v>733851.8</v>
      </c>
      <c r="D14" s="10">
        <f t="shared" ref="D14:E14" si="2">D15+D16+D17+D18</f>
        <v>60932</v>
      </c>
      <c r="E14" s="10">
        <f t="shared" si="2"/>
        <v>794783.8</v>
      </c>
      <c r="F14" s="10">
        <f t="shared" ref="F14:G14" si="3">F15+F16+F17</f>
        <v>387400</v>
      </c>
      <c r="G14" s="10">
        <f t="shared" si="3"/>
        <v>213701.6</v>
      </c>
    </row>
    <row r="15" spans="1:7" hidden="1">
      <c r="A15" s="12"/>
      <c r="B15" s="13" t="s">
        <v>5</v>
      </c>
      <c r="C15" s="14"/>
      <c r="D15" s="14"/>
      <c r="E15" s="14"/>
      <c r="F15" s="14"/>
      <c r="G15" s="14"/>
    </row>
    <row r="16" spans="1:7">
      <c r="A16" s="12"/>
      <c r="B16" s="13" t="s">
        <v>6</v>
      </c>
      <c r="C16" s="14">
        <f>324000-297048.2+324000</f>
        <v>350951.8</v>
      </c>
      <c r="D16" s="14"/>
      <c r="E16" s="14">
        <f>C16+D16</f>
        <v>350951.8</v>
      </c>
      <c r="F16" s="14">
        <v>324000</v>
      </c>
      <c r="G16" s="14">
        <v>150301.6</v>
      </c>
    </row>
    <row r="17" spans="1:7" ht="79.5">
      <c r="A17" s="12"/>
      <c r="B17" s="13" t="s">
        <v>7</v>
      </c>
      <c r="C17" s="14">
        <v>58900</v>
      </c>
      <c r="D17" s="17"/>
      <c r="E17" s="14">
        <f>C17+D17</f>
        <v>58900</v>
      </c>
      <c r="F17" s="14">
        <v>63400</v>
      </c>
      <c r="G17" s="14">
        <v>63400</v>
      </c>
    </row>
    <row r="18" spans="1:7" ht="48">
      <c r="A18" s="12"/>
      <c r="B18" s="13" t="s">
        <v>20</v>
      </c>
      <c r="C18" s="14">
        <v>324000</v>
      </c>
      <c r="D18" s="17">
        <f>71300-10368</f>
        <v>60932</v>
      </c>
      <c r="E18" s="14">
        <f>C18+D18</f>
        <v>384932</v>
      </c>
      <c r="F18" s="14"/>
      <c r="G18" s="14"/>
    </row>
    <row r="19" spans="1:7">
      <c r="A19" s="8" t="s">
        <v>8</v>
      </c>
      <c r="B19" s="9" t="s">
        <v>9</v>
      </c>
      <c r="C19" s="10">
        <f t="shared" ref="C19:G19" si="4">C20+C21+C22</f>
        <v>-733851.8</v>
      </c>
      <c r="D19" s="10">
        <f t="shared" si="4"/>
        <v>0</v>
      </c>
      <c r="E19" s="10">
        <f t="shared" si="4"/>
        <v>-733851.8</v>
      </c>
      <c r="F19" s="10">
        <f t="shared" si="4"/>
        <v>-387400</v>
      </c>
      <c r="G19" s="10">
        <f t="shared" si="4"/>
        <v>-213701.6</v>
      </c>
    </row>
    <row r="20" spans="1:7" ht="27.75" customHeight="1">
      <c r="A20" s="12"/>
      <c r="B20" s="15" t="s">
        <v>5</v>
      </c>
      <c r="C20" s="14">
        <f>-20284.8-6667-324000</f>
        <v>-350951.8</v>
      </c>
      <c r="D20" s="14"/>
      <c r="E20" s="14">
        <f>C20+D20</f>
        <v>-350951.8</v>
      </c>
      <c r="F20" s="14">
        <v>-24000</v>
      </c>
      <c r="G20" s="14">
        <v>-126301.6</v>
      </c>
    </row>
    <row r="21" spans="1:7">
      <c r="A21" s="12"/>
      <c r="B21" s="13" t="s">
        <v>10</v>
      </c>
      <c r="C21" s="14">
        <f>-324000+20284.8-20284.8</f>
        <v>-324000</v>
      </c>
      <c r="D21" s="14"/>
      <c r="E21" s="14">
        <f>C21+D21</f>
        <v>-324000</v>
      </c>
      <c r="F21" s="14">
        <v>-300000</v>
      </c>
      <c r="G21" s="14">
        <v>-24000</v>
      </c>
    </row>
    <row r="22" spans="1:7" ht="79.5">
      <c r="A22" s="12"/>
      <c r="B22" s="13" t="s">
        <v>11</v>
      </c>
      <c r="C22" s="14">
        <v>-58900</v>
      </c>
      <c r="D22" s="14"/>
      <c r="E22" s="14">
        <f>C22+D22</f>
        <v>-58900</v>
      </c>
      <c r="F22" s="14">
        <v>-63400</v>
      </c>
      <c r="G22" s="14">
        <v>-63400</v>
      </c>
    </row>
    <row r="23" spans="1:7">
      <c r="A23" s="2"/>
      <c r="B23" s="3"/>
      <c r="C23" s="4"/>
      <c r="D23" s="4"/>
      <c r="E23" s="16"/>
      <c r="F23" s="4"/>
      <c r="G23" s="4"/>
    </row>
    <row r="24" spans="1:7">
      <c r="A24" s="2"/>
      <c r="B24" s="3"/>
      <c r="C24" s="3"/>
      <c r="D24" s="3"/>
      <c r="E24" s="4"/>
    </row>
    <row r="25" spans="1:7">
      <c r="C25" s="5"/>
      <c r="D25" s="5"/>
      <c r="E25" s="5"/>
      <c r="F25" s="5"/>
      <c r="G25" s="5"/>
    </row>
  </sheetData>
  <mergeCells count="13">
    <mergeCell ref="A9:G9"/>
    <mergeCell ref="C1:G1"/>
    <mergeCell ref="B3:G3"/>
    <mergeCell ref="B6:G6"/>
    <mergeCell ref="B4:G4"/>
    <mergeCell ref="B5:G5"/>
    <mergeCell ref="B2:G2"/>
    <mergeCell ref="B7:G7"/>
    <mergeCell ref="C11:E11"/>
    <mergeCell ref="F11:F12"/>
    <mergeCell ref="G11:G12"/>
    <mergeCell ref="B11:B12"/>
    <mergeCell ref="A11:A12"/>
  </mergeCells>
  <pageMargins left="0.70866141732283472" right="0.47" top="0.27" bottom="0.2800000000000000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внутрен.взаимств.</vt:lpstr>
      <vt:lpstr>Лист3</vt:lpstr>
      <vt:lpstr>внутрен.взаимств.!Область_печати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2017-12-27T11:13:35Z</cp:lastPrinted>
  <dcterms:created xsi:type="dcterms:W3CDTF">2012-11-13T04:33:33Z</dcterms:created>
  <dcterms:modified xsi:type="dcterms:W3CDTF">2017-12-29T05:13:49Z</dcterms:modified>
</cp:coreProperties>
</file>